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X:\QUOTA\05.DS EMPRESES\12.- PRESSUPOST\INICIAL\P-26\1. Documents de pressupost entitats\"/>
    </mc:Choice>
  </mc:AlternateContent>
  <xr:revisionPtr revIDLastSave="0" documentId="8_{097C69EF-8305-4FD3-89BF-6ECB3FDBE93C}" xr6:coauthVersionLast="47" xr6:coauthVersionMax="47" xr10:uidLastSave="{00000000-0000-0000-0000-000000000000}"/>
  <bookViews>
    <workbookView xWindow="-50" yWindow="-50" windowWidth="19300" windowHeight="10300" tabRatio="814" activeTab="1" xr2:uid="{00000000-000D-0000-FFFF-FFFF00000000}"/>
  </bookViews>
  <sheets>
    <sheet name="Ingressos 2026" sheetId="13" r:id="rId1"/>
    <sheet name="Despeses 2026" sheetId="15" r:id="rId2"/>
  </sheets>
  <definedNames>
    <definedName name="_xlnm.Print_Area" localSheetId="1">'Despeses 2026'!$A$1:$D$42</definedName>
    <definedName name="_xlnm.Print_Area" localSheetId="0">'Ingressos 2026'!$A$1:$C$106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5" l="1"/>
  <c r="C11" i="15" l="1"/>
  <c r="A86" i="13" l="1"/>
  <c r="A78" i="13"/>
  <c r="A87" i="13" l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79" i="13"/>
  <c r="A80" i="13" s="1"/>
  <c r="A81" i="13" s="1"/>
  <c r="C73" i="13" l="1"/>
  <c r="D35" i="15" l="1"/>
  <c r="D8" i="15" l="1"/>
  <c r="D24" i="15" l="1"/>
  <c r="D31" i="15" l="1"/>
  <c r="A4" i="13" l="1"/>
  <c r="A5" i="13" s="1"/>
  <c r="A6" i="13" s="1"/>
  <c r="A7" i="13" s="1"/>
  <c r="A8" i="13" s="1"/>
  <c r="A9" i="13" s="1"/>
  <c r="A10" i="13" s="1"/>
  <c r="A11" i="13" s="1"/>
  <c r="A12" i="13" s="1"/>
  <c r="A13" i="13" s="1"/>
  <c r="A14" i="13" l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D5" i="15" l="1"/>
  <c r="D23" i="15"/>
  <c r="D29" i="15"/>
  <c r="D28" i="15"/>
  <c r="D27" i="15"/>
  <c r="D25" i="15"/>
  <c r="D9" i="15"/>
  <c r="D26" i="15"/>
  <c r="D20" i="15"/>
  <c r="D12" i="15"/>
  <c r="D11" i="15"/>
  <c r="D7" i="15"/>
  <c r="D6" i="15"/>
  <c r="D18" i="15" l="1"/>
  <c r="D10" i="15"/>
  <c r="D4" i="15"/>
  <c r="D3" i="15" l="1"/>
  <c r="D38" i="15" s="1"/>
  <c r="C82" i="13" l="1"/>
  <c r="C99" i="13" l="1"/>
  <c r="C104" i="13" l="1"/>
  <c r="D42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Lluis Basteiro</author>
  </authors>
  <commentList>
    <comment ref="A28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Material + ordinador portàtil</t>
        </r>
      </text>
    </comment>
  </commentList>
</comments>
</file>

<file path=xl/sharedStrings.xml><?xml version="1.0" encoding="utf-8"?>
<sst xmlns="http://schemas.openxmlformats.org/spreadsheetml/2006/main" count="143" uniqueCount="140">
  <si>
    <t>Barcelona</t>
  </si>
  <si>
    <t>Cerdanyola del Vallès</t>
  </si>
  <si>
    <t>Terrassa</t>
  </si>
  <si>
    <t>TOTAL</t>
  </si>
  <si>
    <t>Font: IDESCAT</t>
  </si>
  <si>
    <t>SUMA TOTAL</t>
  </si>
  <si>
    <t>Unitats</t>
  </si>
  <si>
    <t>cost unitari</t>
  </si>
  <si>
    <t>Total</t>
  </si>
  <si>
    <t>Despeses activitats i pla de treball</t>
  </si>
  <si>
    <t>Lloguer oficina</t>
  </si>
  <si>
    <t>Subministraments (aigua, llum, telèfon)</t>
  </si>
  <si>
    <t>Comunicació</t>
  </si>
  <si>
    <t>Montornès del Vallès</t>
  </si>
  <si>
    <t>Girona</t>
  </si>
  <si>
    <t>El Prat de Llobregat</t>
  </si>
  <si>
    <t>Representació (dietes i desplaçaments)</t>
  </si>
  <si>
    <t>Grup de Defensa del Ter</t>
  </si>
  <si>
    <t>Montcada i Reixac</t>
  </si>
  <si>
    <t>Molins de Rei</t>
  </si>
  <si>
    <t>La Bisbal d'Empordà</t>
  </si>
  <si>
    <t>Cardedeu</t>
  </si>
  <si>
    <t>Sarrià de Ter</t>
  </si>
  <si>
    <t>Salt</t>
  </si>
  <si>
    <t>Sobremunt</t>
  </si>
  <si>
    <t>Barberà del Vallès</t>
  </si>
  <si>
    <t>Coordinador</t>
  </si>
  <si>
    <t>Assessorament jurídic</t>
  </si>
  <si>
    <t>SABEMSA</t>
  </si>
  <si>
    <t>Accions específiques (material difusió, video…)</t>
  </si>
  <si>
    <t>Accions regulars (promoció xarxes, premsa)</t>
  </si>
  <si>
    <t>Activitats xarxa (estatal i internacional)</t>
  </si>
  <si>
    <t>Suport tècnic i posicionament</t>
  </si>
  <si>
    <t>Organització Jornades</t>
  </si>
  <si>
    <t>Servei de gestoria: fiscal, comptable, laboral</t>
  </si>
  <si>
    <t>Material d'oficina</t>
  </si>
  <si>
    <t>MUNICIPIS/ADMINISTRACIÓ LOCAL</t>
  </si>
  <si>
    <t>ALTRES APORTACIONS</t>
  </si>
  <si>
    <t>Amortització Immobilitzat</t>
  </si>
  <si>
    <t>Intangible</t>
  </si>
  <si>
    <t>Material</t>
  </si>
  <si>
    <t>Despeses de personal</t>
  </si>
  <si>
    <t>Despeses d'estructura</t>
  </si>
  <si>
    <t>Informes propis</t>
  </si>
  <si>
    <t>Suport tècnic</t>
  </si>
  <si>
    <t>Berga</t>
  </si>
  <si>
    <t>Caixa d'enginyers</t>
  </si>
  <si>
    <t>Vodafone</t>
  </si>
  <si>
    <t>Gramenet</t>
  </si>
  <si>
    <t>Despeses SS (+Hisenda)</t>
  </si>
  <si>
    <t>El Masnou</t>
  </si>
  <si>
    <t>Montmeló</t>
  </si>
  <si>
    <t>Tàrrega</t>
  </si>
  <si>
    <t>Piera</t>
  </si>
  <si>
    <t>Palau-solità i Plegamans</t>
  </si>
  <si>
    <t>Torelló</t>
  </si>
  <si>
    <t>Vilassar de Dalt</t>
  </si>
  <si>
    <t>El Pla del Penedès</t>
  </si>
  <si>
    <t>Llinars</t>
  </si>
  <si>
    <t>Llagostera</t>
  </si>
  <si>
    <t>Capellades</t>
  </si>
  <si>
    <t>Alfarràs</t>
  </si>
  <si>
    <t>El Pla de Santa Maria</t>
  </si>
  <si>
    <t>Figaró-Montmany</t>
  </si>
  <si>
    <t>Vilalba-Sasserra</t>
  </si>
  <si>
    <t>Aigua És Vida per Tot Riells I Viabrea</t>
  </si>
  <si>
    <t>Enginyeria sense fronteres</t>
  </si>
  <si>
    <t>Suport administratiu adscripció ajt. Barcelona</t>
  </si>
  <si>
    <t>Formació on-line</t>
  </si>
  <si>
    <t>FONS PROPIS</t>
  </si>
  <si>
    <t>Mieres</t>
  </si>
  <si>
    <t>Collbató</t>
  </si>
  <si>
    <t>Torroella de Montgrí</t>
  </si>
  <si>
    <t>Sitges</t>
  </si>
  <si>
    <t>Auditoria de comptes i de procediments</t>
  </si>
  <si>
    <t>AG telemàtica i baixes de membres</t>
  </si>
  <si>
    <t>Imprevistos</t>
  </si>
  <si>
    <t>Castelló d'Empúries</t>
  </si>
  <si>
    <t>Campmajor</t>
  </si>
  <si>
    <t>Micropobles</t>
  </si>
  <si>
    <t>La Vall de Bianya</t>
  </si>
  <si>
    <t>Canet de Mar</t>
  </si>
  <si>
    <t>Llavaneres</t>
  </si>
  <si>
    <t>Tona</t>
  </si>
  <si>
    <t>St. Esteve de Palautordera</t>
  </si>
  <si>
    <t>L'Espluga de Francolí</t>
  </si>
  <si>
    <t>St. Joan Les Fonts</t>
  </si>
  <si>
    <t>Torres de Segre</t>
  </si>
  <si>
    <t>Casserres</t>
  </si>
  <si>
    <t>Olost</t>
  </si>
  <si>
    <t>El Brull</t>
  </si>
  <si>
    <t>Mura</t>
  </si>
  <si>
    <t>Institut Catala de Recerca de l'Aigua</t>
  </si>
  <si>
    <t>Increment del 1%, segons PGE</t>
  </si>
  <si>
    <t>Manteniment web (200), Domini web (100) i Edició memòria 2024 (200)</t>
  </si>
  <si>
    <t>APE (1000) i coordinació AEOPAS (200)</t>
  </si>
  <si>
    <t>DESPESES 2025</t>
  </si>
  <si>
    <t>QUOTA 2025: 3,5% població IDESCAT</t>
  </si>
  <si>
    <t>OPERADORS PUBLICS D'AIGUA</t>
  </si>
  <si>
    <t>INGRESSOS 2026</t>
  </si>
  <si>
    <t>Diputació de Barcelona</t>
  </si>
  <si>
    <t>St. Boi de Llobregat</t>
  </si>
  <si>
    <t>Mogoda</t>
  </si>
  <si>
    <t>Guíxols</t>
  </si>
  <si>
    <t>Les Franqueses</t>
  </si>
  <si>
    <t>St. Quirze del Vallès</t>
  </si>
  <si>
    <t>L'Ametlla del Vallès</t>
  </si>
  <si>
    <t>Sta. Coloma de Cervelló</t>
  </si>
  <si>
    <t>St. Antoni de Vilamajor</t>
  </si>
  <si>
    <t>St. Pol de Mar</t>
  </si>
  <si>
    <t>Vilanova del Vallès</t>
  </si>
  <si>
    <t>St. Pere de Torelló</t>
  </si>
  <si>
    <t>El Palau d'Anglesola</t>
  </si>
  <si>
    <t>St. Vicenç de Torelló</t>
  </si>
  <si>
    <t>St. Iscle de Vallalta</t>
  </si>
  <si>
    <t>Aguilar de Segarra</t>
  </si>
  <si>
    <t>BCASA</t>
  </si>
  <si>
    <t>Taigua (Terrassa)</t>
  </si>
  <si>
    <t>CATSA (Girona, Salt i Sarrià de Ter)</t>
  </si>
  <si>
    <t>Aigües de Vilanova i la Geltrú</t>
  </si>
  <si>
    <t>APSA</t>
  </si>
  <si>
    <t>Comunitat Minera Olesana (Olesa de Monstserrat)</t>
  </si>
  <si>
    <t>GUSAM (Arenys de Munt)</t>
  </si>
  <si>
    <t>Castello2000</t>
  </si>
  <si>
    <t>VIDA</t>
  </si>
  <si>
    <t>ONAIGUA (Consell Comarcal Osona)</t>
  </si>
  <si>
    <t>QUOTA 2026: 50% quota del municipi</t>
  </si>
  <si>
    <t>QUOTA 2026: 150€</t>
  </si>
  <si>
    <t>TEIXIT SOCIAL I ACADÈMIC</t>
  </si>
  <si>
    <t>Arenys de Mar</t>
  </si>
  <si>
    <t>Cabra del Camp</t>
  </si>
  <si>
    <t>Seròs</t>
  </si>
  <si>
    <t>Vilanova de Bellpuig</t>
  </si>
  <si>
    <t>Aigües de Moià</t>
  </si>
  <si>
    <t>FISERSA</t>
  </si>
  <si>
    <t>Nostraigua (Mont-roig del Camp)</t>
  </si>
  <si>
    <t>Suport AG 2026</t>
  </si>
  <si>
    <t>INGRESSOS PREVISTOS 2025</t>
  </si>
  <si>
    <t>1% d'increment salarial</t>
  </si>
  <si>
    <t>DESPESES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</si>
</sst>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(* #,##0.00_);_(* \(#,##0.00\);_(* &quot;-&quot;??_);_(@_)"/>
    <numFmt numFmtId="165" formatCode="0.0%"/>
    <numFmt numFmtId="166" formatCode="#,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3" borderId="0" applyNumberFormat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0" xfId="0" applyFont="1"/>
    <xf numFmtId="4" fontId="2" fillId="0" borderId="0" xfId="0" applyNumberFormat="1" applyFont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right"/>
    </xf>
    <xf numFmtId="44" fontId="3" fillId="0" borderId="6" xfId="1" applyFont="1" applyBorder="1"/>
    <xf numFmtId="0" fontId="6" fillId="0" borderId="1" xfId="0" applyFont="1" applyBorder="1" applyAlignment="1">
      <alignment horizontal="center" vertical="center"/>
    </xf>
    <xf numFmtId="44" fontId="6" fillId="2" borderId="5" xfId="1" applyFont="1" applyFill="1" applyBorder="1" applyAlignment="1">
      <alignment horizontal="right"/>
    </xf>
    <xf numFmtId="44" fontId="3" fillId="0" borderId="7" xfId="1" applyFont="1" applyBorder="1"/>
    <xf numFmtId="0" fontId="6" fillId="0" borderId="0" xfId="0" applyFont="1" applyAlignment="1">
      <alignment wrapText="1"/>
    </xf>
    <xf numFmtId="44" fontId="3" fillId="0" borderId="0" xfId="1" applyFont="1" applyFill="1" applyBorder="1" applyAlignment="1">
      <alignment horizontal="left"/>
    </xf>
    <xf numFmtId="44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4" fontId="2" fillId="0" borderId="4" xfId="0" applyNumberFormat="1" applyFont="1" applyBorder="1"/>
    <xf numFmtId="4" fontId="4" fillId="0" borderId="0" xfId="0" applyNumberFormat="1" applyFont="1" applyAlignment="1">
      <alignment wrapText="1"/>
    </xf>
    <xf numFmtId="3" fontId="4" fillId="0" borderId="0" xfId="0" applyNumberFormat="1" applyFont="1"/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 wrapText="1"/>
    </xf>
    <xf numFmtId="44" fontId="6" fillId="2" borderId="1" xfId="1" applyFont="1" applyFill="1" applyBorder="1" applyAlignment="1">
      <alignment horizontal="right"/>
    </xf>
    <xf numFmtId="0" fontId="5" fillId="0" borderId="3" xfId="0" applyFont="1" applyBorder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9" fillId="0" borderId="0" xfId="0" applyNumberFormat="1" applyFont="1" applyAlignment="1">
      <alignment wrapText="1"/>
    </xf>
    <xf numFmtId="4" fontId="9" fillId="0" borderId="4" xfId="0" applyNumberFormat="1" applyFont="1" applyBorder="1"/>
    <xf numFmtId="0" fontId="9" fillId="4" borderId="0" xfId="0" applyFont="1" applyFill="1" applyAlignment="1">
      <alignment wrapText="1"/>
    </xf>
    <xf numFmtId="0" fontId="4" fillId="4" borderId="0" xfId="0" applyFont="1" applyFill="1"/>
    <xf numFmtId="4" fontId="4" fillId="4" borderId="0" xfId="0" applyNumberFormat="1" applyFont="1" applyFill="1" applyAlignment="1">
      <alignment wrapText="1"/>
    </xf>
    <xf numFmtId="4" fontId="4" fillId="4" borderId="4" xfId="0" applyNumberFormat="1" applyFont="1" applyFill="1" applyBorder="1"/>
    <xf numFmtId="44" fontId="3" fillId="0" borderId="0" xfId="0" applyNumberFormat="1" applyFont="1"/>
    <xf numFmtId="0" fontId="7" fillId="0" borderId="1" xfId="0" applyFont="1" applyBorder="1"/>
    <xf numFmtId="165" fontId="6" fillId="0" borderId="1" xfId="2" applyNumberFormat="1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4" fontId="4" fillId="0" borderId="4" xfId="0" applyNumberFormat="1" applyFont="1" applyBorder="1"/>
    <xf numFmtId="0" fontId="12" fillId="5" borderId="9" xfId="0" applyFont="1" applyFill="1" applyBorder="1"/>
    <xf numFmtId="0" fontId="8" fillId="0" borderId="0" xfId="0" applyFont="1"/>
    <xf numFmtId="0" fontId="14" fillId="0" borderId="0" xfId="0" applyFont="1"/>
    <xf numFmtId="0" fontId="13" fillId="5" borderId="9" xfId="0" applyFont="1" applyFill="1" applyBorder="1"/>
    <xf numFmtId="0" fontId="14" fillId="5" borderId="9" xfId="0" applyFont="1" applyFill="1" applyBorder="1"/>
    <xf numFmtId="4" fontId="13" fillId="5" borderId="9" xfId="0" applyNumberFormat="1" applyFont="1" applyFill="1" applyBorder="1"/>
    <xf numFmtId="3" fontId="15" fillId="0" borderId="0" xfId="0" applyNumberFormat="1" applyFont="1"/>
    <xf numFmtId="0" fontId="10" fillId="0" borderId="0" xfId="0" applyFont="1"/>
    <xf numFmtId="0" fontId="5" fillId="0" borderId="2" xfId="0" applyFont="1" applyBorder="1" applyAlignment="1">
      <alignment vertical="center" wrapText="1"/>
    </xf>
    <xf numFmtId="44" fontId="16" fillId="2" borderId="1" xfId="1" applyFont="1" applyFill="1" applyBorder="1" applyAlignment="1">
      <alignment horizontal="right"/>
    </xf>
    <xf numFmtId="44" fontId="6" fillId="0" borderId="0" xfId="0" applyNumberFormat="1" applyFont="1"/>
    <xf numFmtId="44" fontId="17" fillId="3" borderId="8" xfId="3" applyNumberFormat="1" applyFont="1" applyBorder="1"/>
    <xf numFmtId="0" fontId="18" fillId="0" borderId="0" xfId="0" applyFont="1" applyAlignment="1">
      <alignment wrapText="1"/>
    </xf>
    <xf numFmtId="0" fontId="19" fillId="0" borderId="0" xfId="0" applyFont="1"/>
    <xf numFmtId="4" fontId="19" fillId="0" borderId="0" xfId="0" applyNumberFormat="1" applyFont="1" applyAlignment="1">
      <alignment wrapText="1"/>
    </xf>
    <xf numFmtId="4" fontId="20" fillId="0" borderId="4" xfId="0" applyNumberFormat="1" applyFont="1" applyBorder="1"/>
    <xf numFmtId="0" fontId="7" fillId="0" borderId="0" xfId="0" applyFont="1" applyAlignment="1">
      <alignment wrapText="1"/>
    </xf>
    <xf numFmtId="4" fontId="19" fillId="0" borderId="4" xfId="0" applyNumberFormat="1" applyFont="1" applyBorder="1"/>
    <xf numFmtId="164" fontId="4" fillId="0" borderId="0" xfId="0" applyNumberFormat="1" applyFont="1"/>
    <xf numFmtId="0" fontId="3" fillId="0" borderId="0" xfId="0" applyFont="1" applyAlignment="1">
      <alignment horizontal="right" wrapText="1"/>
    </xf>
    <xf numFmtId="4" fontId="3" fillId="0" borderId="0" xfId="0" applyNumberFormat="1" applyFont="1"/>
    <xf numFmtId="0" fontId="6" fillId="0" borderId="10" xfId="0" applyFont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/>
    </xf>
    <xf numFmtId="166" fontId="10" fillId="0" borderId="0" xfId="0" applyNumberFormat="1" applyFont="1"/>
    <xf numFmtId="164" fontId="3" fillId="0" borderId="1" xfId="4" applyFont="1" applyBorder="1"/>
    <xf numFmtId="0" fontId="6" fillId="0" borderId="1" xfId="0" applyFont="1" applyBorder="1" applyAlignment="1">
      <alignment horizontal="center" wrapText="1"/>
    </xf>
  </cellXfs>
  <cellStyles count="5">
    <cellStyle name="Coma" xfId="4" builtinId="3"/>
    <cellStyle name="Moneda" xfId="1" builtinId="4"/>
    <cellStyle name="Neutral" xfId="3" builtinId="28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0"/>
  <sheetViews>
    <sheetView workbookViewId="0">
      <selection activeCell="A106" sqref="A1:C106"/>
    </sheetView>
  </sheetViews>
  <sheetFormatPr defaultColWidth="11.453125" defaultRowHeight="13" x14ac:dyDescent="0.3"/>
  <cols>
    <col min="1" max="1" width="3" style="1" bestFit="1" customWidth="1"/>
    <col min="2" max="2" width="29.7265625" style="1" customWidth="1"/>
    <col min="3" max="3" width="30.7265625" style="1" bestFit="1" customWidth="1"/>
    <col min="4" max="4" width="15.54296875" style="1" customWidth="1"/>
    <col min="5" max="5" width="13.81640625" style="1" bestFit="1" customWidth="1"/>
    <col min="6" max="6" width="16.54296875" style="1" customWidth="1"/>
    <col min="7" max="7" width="15.26953125" style="1" customWidth="1"/>
    <col min="8" max="16384" width="11.453125" style="1"/>
  </cols>
  <sheetData>
    <row r="1" spans="1:6" customFormat="1" ht="24" thickBot="1" x14ac:dyDescent="0.6">
      <c r="A1" s="41" t="s">
        <v>99</v>
      </c>
      <c r="B1" s="41"/>
      <c r="C1" s="41"/>
    </row>
    <row r="2" spans="1:6" x14ac:dyDescent="0.3">
      <c r="B2" s="62" t="s">
        <v>36</v>
      </c>
      <c r="C2" s="11" t="s">
        <v>97</v>
      </c>
    </row>
    <row r="3" spans="1:6" ht="14.5" x14ac:dyDescent="0.35">
      <c r="A3">
        <v>1</v>
      </c>
      <c r="B3" s="37" t="s">
        <v>0</v>
      </c>
      <c r="C3" s="66">
        <v>18000</v>
      </c>
    </row>
    <row r="4" spans="1:6" ht="14.5" x14ac:dyDescent="0.35">
      <c r="A4">
        <f>+A3+1</f>
        <v>2</v>
      </c>
      <c r="B4" s="37" t="s">
        <v>2</v>
      </c>
      <c r="C4" s="66">
        <v>7990.2900000000009</v>
      </c>
    </row>
    <row r="5" spans="1:6" ht="14.5" x14ac:dyDescent="0.35">
      <c r="A5">
        <f t="shared" ref="A5:A71" si="0">+A4+1</f>
        <v>3</v>
      </c>
      <c r="B5" s="37" t="s">
        <v>48</v>
      </c>
      <c r="C5" s="66">
        <v>4231.6050000000005</v>
      </c>
    </row>
    <row r="6" spans="1:6" ht="14.5" x14ac:dyDescent="0.35">
      <c r="A6">
        <f t="shared" si="0"/>
        <v>4</v>
      </c>
      <c r="B6" s="37" t="s">
        <v>14</v>
      </c>
      <c r="C6" s="66">
        <v>3726.6600000000003</v>
      </c>
    </row>
    <row r="7" spans="1:6" ht="14.5" x14ac:dyDescent="0.35">
      <c r="A7">
        <f t="shared" si="0"/>
        <v>5</v>
      </c>
      <c r="B7" s="37" t="s">
        <v>101</v>
      </c>
      <c r="C7" s="66">
        <v>2960.5800000000004</v>
      </c>
    </row>
    <row r="8" spans="1:6" ht="14.5" x14ac:dyDescent="0.35">
      <c r="A8">
        <f t="shared" si="0"/>
        <v>6</v>
      </c>
      <c r="B8" s="37" t="s">
        <v>15</v>
      </c>
      <c r="C8" s="66">
        <v>2306.8500000000004</v>
      </c>
    </row>
    <row r="9" spans="1:6" ht="14.5" x14ac:dyDescent="0.35">
      <c r="A9">
        <f t="shared" si="0"/>
        <v>7</v>
      </c>
      <c r="B9" s="37" t="s">
        <v>1</v>
      </c>
      <c r="C9" s="66">
        <v>2024.0850000000003</v>
      </c>
    </row>
    <row r="10" spans="1:6" ht="14.5" x14ac:dyDescent="0.35">
      <c r="A10">
        <f t="shared" si="0"/>
        <v>8</v>
      </c>
      <c r="B10" s="37" t="s">
        <v>18</v>
      </c>
      <c r="C10" s="66">
        <v>1298.3600000000001</v>
      </c>
    </row>
    <row r="11" spans="1:6" ht="14.5" x14ac:dyDescent="0.35">
      <c r="A11">
        <f t="shared" si="0"/>
        <v>9</v>
      </c>
      <c r="B11" s="37" t="s">
        <v>23</v>
      </c>
      <c r="C11" s="66">
        <v>1188.1100000000001</v>
      </c>
      <c r="F11" s="61"/>
    </row>
    <row r="12" spans="1:6" ht="14.5" x14ac:dyDescent="0.35">
      <c r="A12">
        <f t="shared" si="0"/>
        <v>10</v>
      </c>
      <c r="B12" s="37" t="s">
        <v>25</v>
      </c>
      <c r="C12" s="66">
        <v>1177.5400000000002</v>
      </c>
    </row>
    <row r="13" spans="1:6" ht="14.5" x14ac:dyDescent="0.35">
      <c r="A13">
        <f t="shared" si="0"/>
        <v>11</v>
      </c>
      <c r="B13" s="37" t="s">
        <v>73</v>
      </c>
      <c r="C13" s="66">
        <v>1137.3600000000001</v>
      </c>
    </row>
    <row r="14" spans="1:6" ht="14.5" x14ac:dyDescent="0.35">
      <c r="A14">
        <f t="shared" si="0"/>
        <v>12</v>
      </c>
      <c r="B14" s="37" t="s">
        <v>19</v>
      </c>
      <c r="C14" s="66">
        <v>942.55000000000007</v>
      </c>
    </row>
    <row r="15" spans="1:6" ht="14.5" x14ac:dyDescent="0.35">
      <c r="A15">
        <f t="shared" si="0"/>
        <v>13</v>
      </c>
      <c r="B15" s="37" t="s">
        <v>102</v>
      </c>
      <c r="C15" s="66">
        <v>907.7600000000001</v>
      </c>
    </row>
    <row r="16" spans="1:6" ht="14.5" x14ac:dyDescent="0.35">
      <c r="A16">
        <f t="shared" si="0"/>
        <v>14</v>
      </c>
      <c r="B16" s="37" t="s">
        <v>50</v>
      </c>
      <c r="C16" s="66">
        <v>855.54000000000008</v>
      </c>
    </row>
    <row r="17" spans="1:3" ht="14.5" x14ac:dyDescent="0.35">
      <c r="A17">
        <f t="shared" si="0"/>
        <v>15</v>
      </c>
      <c r="B17" s="37" t="s">
        <v>103</v>
      </c>
      <c r="C17" s="66">
        <v>802.69</v>
      </c>
    </row>
    <row r="18" spans="1:3" ht="14.5" x14ac:dyDescent="0.35">
      <c r="A18">
        <f t="shared" si="0"/>
        <v>16</v>
      </c>
      <c r="B18" s="37" t="s">
        <v>104</v>
      </c>
      <c r="C18" s="66">
        <v>723.34500000000003</v>
      </c>
    </row>
    <row r="19" spans="1:3" ht="14.5" x14ac:dyDescent="0.35">
      <c r="A19">
        <f t="shared" si="0"/>
        <v>17</v>
      </c>
      <c r="B19" s="37" t="s">
        <v>105</v>
      </c>
      <c r="C19" s="66">
        <v>703.85</v>
      </c>
    </row>
    <row r="20" spans="1:3" ht="14.5" x14ac:dyDescent="0.35">
      <c r="A20">
        <f t="shared" si="0"/>
        <v>18</v>
      </c>
      <c r="B20" s="37" t="s">
        <v>21</v>
      </c>
      <c r="C20" s="66">
        <v>668.18500000000006</v>
      </c>
    </row>
    <row r="21" spans="1:3" ht="14.5" x14ac:dyDescent="0.35">
      <c r="A21">
        <f t="shared" si="0"/>
        <v>19</v>
      </c>
      <c r="B21" s="37" t="s">
        <v>52</v>
      </c>
      <c r="C21" s="66">
        <v>649.95000000000005</v>
      </c>
    </row>
    <row r="22" spans="1:3" ht="14.5" x14ac:dyDescent="0.35">
      <c r="A22">
        <f t="shared" si="0"/>
        <v>20</v>
      </c>
      <c r="B22" s="37" t="s">
        <v>53</v>
      </c>
      <c r="C22" s="66">
        <v>614.6</v>
      </c>
    </row>
    <row r="23" spans="1:3" ht="14.5" x14ac:dyDescent="0.35">
      <c r="A23">
        <f t="shared" si="0"/>
        <v>21</v>
      </c>
      <c r="B23" s="37" t="s">
        <v>45</v>
      </c>
      <c r="C23" s="66">
        <v>601.82500000000005</v>
      </c>
    </row>
    <row r="24" spans="1:3" ht="14.5" x14ac:dyDescent="0.35">
      <c r="A24">
        <f t="shared" si="0"/>
        <v>22</v>
      </c>
      <c r="B24" s="37" t="s">
        <v>13</v>
      </c>
      <c r="C24" s="66">
        <v>596.36500000000001</v>
      </c>
    </row>
    <row r="25" spans="1:3" ht="14.5" x14ac:dyDescent="0.35">
      <c r="A25">
        <f t="shared" si="0"/>
        <v>23</v>
      </c>
      <c r="B25" s="37" t="s">
        <v>129</v>
      </c>
      <c r="C25" s="66">
        <v>577.96</v>
      </c>
    </row>
    <row r="26" spans="1:3" ht="14.5" x14ac:dyDescent="0.35">
      <c r="A26">
        <f t="shared" si="0"/>
        <v>24</v>
      </c>
      <c r="B26" s="37" t="s">
        <v>54</v>
      </c>
      <c r="C26" s="66">
        <v>540.54000000000008</v>
      </c>
    </row>
    <row r="27" spans="1:3" ht="14.5" x14ac:dyDescent="0.35">
      <c r="A27">
        <f t="shared" si="0"/>
        <v>25</v>
      </c>
      <c r="B27" s="37" t="s">
        <v>81</v>
      </c>
      <c r="C27" s="66">
        <v>529.72500000000002</v>
      </c>
    </row>
    <row r="28" spans="1:3" ht="14.5" x14ac:dyDescent="0.35">
      <c r="A28">
        <f t="shared" si="0"/>
        <v>26</v>
      </c>
      <c r="B28" s="37" t="s">
        <v>55</v>
      </c>
      <c r="C28" s="66">
        <v>528.745</v>
      </c>
    </row>
    <row r="29" spans="1:3" ht="14.5" x14ac:dyDescent="0.35">
      <c r="A29">
        <f t="shared" si="0"/>
        <v>27</v>
      </c>
      <c r="B29" s="37" t="s">
        <v>72</v>
      </c>
      <c r="C29" s="66">
        <v>434.73500000000001</v>
      </c>
    </row>
    <row r="30" spans="1:3" ht="14.5" x14ac:dyDescent="0.35">
      <c r="A30">
        <f t="shared" si="0"/>
        <v>28</v>
      </c>
      <c r="B30" s="37" t="s">
        <v>77</v>
      </c>
      <c r="C30" s="66">
        <v>424.62000000000006</v>
      </c>
    </row>
    <row r="31" spans="1:3" ht="14.5" x14ac:dyDescent="0.35">
      <c r="A31">
        <f t="shared" si="0"/>
        <v>29</v>
      </c>
      <c r="B31" s="37" t="s">
        <v>82</v>
      </c>
      <c r="C31" s="66">
        <v>417.97</v>
      </c>
    </row>
    <row r="32" spans="1:3" ht="14.5" hidden="1" x14ac:dyDescent="0.35">
      <c r="A32">
        <f t="shared" si="0"/>
        <v>30</v>
      </c>
      <c r="B32" s="37" t="s">
        <v>20</v>
      </c>
      <c r="C32" s="66">
        <v>407.29500000000002</v>
      </c>
    </row>
    <row r="33" spans="1:6" ht="14.5" x14ac:dyDescent="0.35">
      <c r="A33">
        <f t="shared" si="0"/>
        <v>31</v>
      </c>
      <c r="B33" s="37" t="s">
        <v>58</v>
      </c>
      <c r="C33" s="66">
        <v>374.46500000000003</v>
      </c>
    </row>
    <row r="34" spans="1:6" ht="14.5" x14ac:dyDescent="0.35">
      <c r="A34">
        <f t="shared" si="0"/>
        <v>32</v>
      </c>
      <c r="B34" s="37" t="s">
        <v>59</v>
      </c>
      <c r="C34" s="66">
        <v>332.01000000000005</v>
      </c>
    </row>
    <row r="35" spans="1:6" ht="14.5" x14ac:dyDescent="0.35">
      <c r="A35">
        <f t="shared" si="0"/>
        <v>33</v>
      </c>
      <c r="B35" s="37" t="s">
        <v>106</v>
      </c>
      <c r="C35" s="66">
        <v>330.68</v>
      </c>
    </row>
    <row r="36" spans="1:6" ht="14.5" x14ac:dyDescent="0.35">
      <c r="A36">
        <f t="shared" si="0"/>
        <v>34</v>
      </c>
      <c r="B36" s="37" t="s">
        <v>56</v>
      </c>
      <c r="C36" s="66">
        <v>325.46500000000003</v>
      </c>
    </row>
    <row r="37" spans="1:6" ht="14.5" x14ac:dyDescent="0.35">
      <c r="A37">
        <f t="shared" si="0"/>
        <v>35</v>
      </c>
      <c r="B37" s="37" t="s">
        <v>51</v>
      </c>
      <c r="C37" s="66">
        <v>311.04500000000002</v>
      </c>
    </row>
    <row r="38" spans="1:6" ht="14.5" x14ac:dyDescent="0.35">
      <c r="A38">
        <f t="shared" si="0"/>
        <v>36</v>
      </c>
      <c r="B38" s="37" t="s">
        <v>83</v>
      </c>
      <c r="C38" s="66">
        <v>297.46500000000003</v>
      </c>
      <c r="F38" s="47"/>
    </row>
    <row r="39" spans="1:6" ht="14.5" x14ac:dyDescent="0.35">
      <c r="A39">
        <f t="shared" si="0"/>
        <v>37</v>
      </c>
      <c r="B39" s="37" t="s">
        <v>107</v>
      </c>
      <c r="C39" s="66">
        <v>291.69000000000005</v>
      </c>
      <c r="F39" s="47"/>
    </row>
    <row r="40" spans="1:6" ht="14.5" x14ac:dyDescent="0.35">
      <c r="A40">
        <f t="shared" si="0"/>
        <v>38</v>
      </c>
      <c r="B40" s="37" t="s">
        <v>108</v>
      </c>
      <c r="C40" s="66">
        <v>232.89000000000001</v>
      </c>
      <c r="F40" s="47"/>
    </row>
    <row r="41" spans="1:6" ht="14.5" x14ac:dyDescent="0.35">
      <c r="A41">
        <f t="shared" si="0"/>
        <v>39</v>
      </c>
      <c r="B41" s="37" t="s">
        <v>109</v>
      </c>
      <c r="C41" s="66">
        <v>203.35000000000002</v>
      </c>
      <c r="F41" s="47"/>
    </row>
    <row r="42" spans="1:6" ht="14.5" x14ac:dyDescent="0.35">
      <c r="A42">
        <f t="shared" si="0"/>
        <v>40</v>
      </c>
      <c r="B42" s="37" t="s">
        <v>110</v>
      </c>
      <c r="C42" s="66">
        <v>197.54000000000002</v>
      </c>
      <c r="F42" s="47"/>
    </row>
    <row r="43" spans="1:6" ht="14.5" x14ac:dyDescent="0.35">
      <c r="A43">
        <f t="shared" si="0"/>
        <v>41</v>
      </c>
      <c r="B43" s="37" t="s">
        <v>60</v>
      </c>
      <c r="C43" s="66">
        <v>200</v>
      </c>
      <c r="F43" s="47"/>
    </row>
    <row r="44" spans="1:6" ht="14.5" x14ac:dyDescent="0.35">
      <c r="A44">
        <f t="shared" si="0"/>
        <v>42</v>
      </c>
      <c r="B44" s="37" t="s">
        <v>22</v>
      </c>
      <c r="C44" s="66">
        <v>200</v>
      </c>
      <c r="F44" s="47"/>
    </row>
    <row r="45" spans="1:6" ht="14.5" x14ac:dyDescent="0.35">
      <c r="A45">
        <f t="shared" si="0"/>
        <v>43</v>
      </c>
      <c r="B45" s="37" t="s">
        <v>71</v>
      </c>
      <c r="C45" s="66">
        <v>200</v>
      </c>
      <c r="F45" s="47"/>
    </row>
    <row r="46" spans="1:6" ht="14.5" x14ac:dyDescent="0.35">
      <c r="A46">
        <f t="shared" si="0"/>
        <v>44</v>
      </c>
      <c r="B46" s="37" t="s">
        <v>85</v>
      </c>
      <c r="C46" s="66">
        <v>200</v>
      </c>
      <c r="F46" s="47"/>
    </row>
    <row r="47" spans="1:6" ht="14.5" x14ac:dyDescent="0.35">
      <c r="A47">
        <f t="shared" si="0"/>
        <v>45</v>
      </c>
      <c r="B47" s="37" t="s">
        <v>86</v>
      </c>
      <c r="C47" s="66">
        <v>200</v>
      </c>
      <c r="F47" s="47"/>
    </row>
    <row r="48" spans="1:6" ht="14.5" x14ac:dyDescent="0.35">
      <c r="A48">
        <f t="shared" si="0"/>
        <v>46</v>
      </c>
      <c r="B48" s="37" t="s">
        <v>84</v>
      </c>
      <c r="C48" s="66">
        <v>200</v>
      </c>
      <c r="F48" s="47"/>
    </row>
    <row r="49" spans="1:6" ht="14.5" x14ac:dyDescent="0.35">
      <c r="A49">
        <f t="shared" si="0"/>
        <v>47</v>
      </c>
      <c r="B49" s="37" t="s">
        <v>61</v>
      </c>
      <c r="C49" s="66">
        <v>200</v>
      </c>
      <c r="F49" s="47"/>
    </row>
    <row r="50" spans="1:6" ht="14.5" x14ac:dyDescent="0.35">
      <c r="A50">
        <f t="shared" si="0"/>
        <v>48</v>
      </c>
      <c r="B50" s="37" t="s">
        <v>111</v>
      </c>
      <c r="C50" s="66">
        <v>200</v>
      </c>
      <c r="F50" s="47"/>
    </row>
    <row r="51" spans="1:6" ht="14.5" x14ac:dyDescent="0.35">
      <c r="A51">
        <f t="shared" si="0"/>
        <v>49</v>
      </c>
      <c r="B51" s="37" t="s">
        <v>62</v>
      </c>
      <c r="C51" s="66">
        <v>200</v>
      </c>
      <c r="F51" s="47"/>
    </row>
    <row r="52" spans="1:6" ht="14.5" x14ac:dyDescent="0.35">
      <c r="A52">
        <f t="shared" si="0"/>
        <v>50</v>
      </c>
      <c r="B52" s="37" t="s">
        <v>87</v>
      </c>
      <c r="C52" s="66">
        <v>200</v>
      </c>
      <c r="F52" s="47"/>
    </row>
    <row r="53" spans="1:6" ht="14.5" x14ac:dyDescent="0.35">
      <c r="A53">
        <f t="shared" si="0"/>
        <v>51</v>
      </c>
      <c r="B53" s="37" t="s">
        <v>112</v>
      </c>
      <c r="C53" s="66">
        <v>200</v>
      </c>
      <c r="F53" s="47"/>
    </row>
    <row r="54" spans="1:6" ht="14.5" x14ac:dyDescent="0.35">
      <c r="A54">
        <f t="shared" si="0"/>
        <v>52</v>
      </c>
      <c r="B54" s="37" t="s">
        <v>113</v>
      </c>
      <c r="C54" s="66">
        <v>200</v>
      </c>
      <c r="F54" s="47"/>
    </row>
    <row r="55" spans="1:6" ht="14.5" x14ac:dyDescent="0.35">
      <c r="A55">
        <f t="shared" si="0"/>
        <v>53</v>
      </c>
      <c r="B55" s="37" t="s">
        <v>131</v>
      </c>
      <c r="C55" s="66">
        <v>200</v>
      </c>
      <c r="F55" s="47"/>
    </row>
    <row r="56" spans="1:6" ht="14.5" x14ac:dyDescent="0.35">
      <c r="A56">
        <f t="shared" si="0"/>
        <v>54</v>
      </c>
      <c r="B56" s="37" t="s">
        <v>88</v>
      </c>
      <c r="C56" s="66">
        <v>200</v>
      </c>
      <c r="F56" s="47"/>
    </row>
    <row r="57" spans="1:6" ht="14.5" x14ac:dyDescent="0.35">
      <c r="A57">
        <f t="shared" si="0"/>
        <v>55</v>
      </c>
      <c r="B57" s="37" t="s">
        <v>114</v>
      </c>
      <c r="C57" s="66">
        <v>200</v>
      </c>
      <c r="F57" s="47"/>
    </row>
    <row r="58" spans="1:6" ht="14.5" x14ac:dyDescent="0.35">
      <c r="A58">
        <f t="shared" si="0"/>
        <v>56</v>
      </c>
      <c r="B58" s="37" t="s">
        <v>57</v>
      </c>
      <c r="C58" s="66">
        <v>200</v>
      </c>
      <c r="F58" s="47"/>
    </row>
    <row r="59" spans="1:6" ht="14.5" x14ac:dyDescent="0.35">
      <c r="A59">
        <f t="shared" si="0"/>
        <v>57</v>
      </c>
      <c r="B59" s="37" t="s">
        <v>80</v>
      </c>
      <c r="C59" s="66">
        <v>200</v>
      </c>
      <c r="F59" s="47"/>
    </row>
    <row r="60" spans="1:6" ht="14.5" x14ac:dyDescent="0.35">
      <c r="A60">
        <f t="shared" si="0"/>
        <v>58</v>
      </c>
      <c r="B60" s="37" t="s">
        <v>130</v>
      </c>
      <c r="C60" s="66">
        <v>200</v>
      </c>
      <c r="F60" s="47"/>
    </row>
    <row r="61" spans="1:6" ht="14.5" x14ac:dyDescent="0.35">
      <c r="A61">
        <f t="shared" si="0"/>
        <v>59</v>
      </c>
      <c r="B61" s="37" t="s">
        <v>89</v>
      </c>
      <c r="C61" s="66">
        <v>200</v>
      </c>
      <c r="F61" s="47"/>
    </row>
    <row r="62" spans="1:6" ht="14.5" x14ac:dyDescent="0.35">
      <c r="A62">
        <f t="shared" si="0"/>
        <v>60</v>
      </c>
      <c r="B62" s="37" t="s">
        <v>63</v>
      </c>
      <c r="C62" s="66">
        <v>200</v>
      </c>
      <c r="F62" s="47"/>
    </row>
    <row r="63" spans="1:6" ht="14.5" x14ac:dyDescent="0.35">
      <c r="A63">
        <f t="shared" si="0"/>
        <v>61</v>
      </c>
      <c r="B63" s="37" t="s">
        <v>132</v>
      </c>
      <c r="C63" s="66">
        <v>200</v>
      </c>
      <c r="F63" s="47"/>
    </row>
    <row r="64" spans="1:6" ht="14.5" x14ac:dyDescent="0.35">
      <c r="A64">
        <f t="shared" si="0"/>
        <v>62</v>
      </c>
      <c r="B64" s="37" t="s">
        <v>64</v>
      </c>
      <c r="C64" s="66">
        <v>200</v>
      </c>
      <c r="F64" s="47"/>
    </row>
    <row r="65" spans="1:6" ht="14.5" x14ac:dyDescent="0.35">
      <c r="A65">
        <f t="shared" si="0"/>
        <v>63</v>
      </c>
      <c r="B65" s="37" t="s">
        <v>70</v>
      </c>
      <c r="C65" s="66">
        <v>200</v>
      </c>
      <c r="F65" s="47"/>
    </row>
    <row r="66" spans="1:6" ht="14.5" x14ac:dyDescent="0.35">
      <c r="A66">
        <f t="shared" si="0"/>
        <v>64</v>
      </c>
      <c r="B66" s="37" t="s">
        <v>90</v>
      </c>
      <c r="C66" s="66">
        <v>200</v>
      </c>
      <c r="F66" s="47"/>
    </row>
    <row r="67" spans="1:6" ht="14.5" x14ac:dyDescent="0.35">
      <c r="A67">
        <f t="shared" si="0"/>
        <v>65</v>
      </c>
      <c r="B67" s="37" t="s">
        <v>115</v>
      </c>
      <c r="C67" s="66">
        <v>200</v>
      </c>
      <c r="F67" s="47"/>
    </row>
    <row r="68" spans="1:6" ht="14.5" x14ac:dyDescent="0.35">
      <c r="A68">
        <f t="shared" si="0"/>
        <v>66</v>
      </c>
      <c r="B68" s="37" t="s">
        <v>78</v>
      </c>
      <c r="C68" s="66">
        <v>200</v>
      </c>
      <c r="F68" s="47"/>
    </row>
    <row r="69" spans="1:6" ht="14.5" x14ac:dyDescent="0.35">
      <c r="A69">
        <f t="shared" si="0"/>
        <v>67</v>
      </c>
      <c r="B69" s="37" t="s">
        <v>91</v>
      </c>
      <c r="C69" s="66">
        <v>200</v>
      </c>
      <c r="F69" s="47"/>
    </row>
    <row r="70" spans="1:6" ht="14.5" x14ac:dyDescent="0.35">
      <c r="A70">
        <f t="shared" si="0"/>
        <v>68</v>
      </c>
      <c r="B70" s="37" t="s">
        <v>24</v>
      </c>
      <c r="C70" s="66">
        <v>200</v>
      </c>
      <c r="F70" s="47"/>
    </row>
    <row r="71" spans="1:6" ht="14.5" x14ac:dyDescent="0.35">
      <c r="A71">
        <f t="shared" si="0"/>
        <v>69</v>
      </c>
      <c r="B71" s="37" t="s">
        <v>100</v>
      </c>
      <c r="C71" s="66">
        <v>9000</v>
      </c>
      <c r="F71" s="47"/>
    </row>
    <row r="72" spans="1:6" ht="2.25" customHeight="1" x14ac:dyDescent="0.3">
      <c r="A72" s="1">
        <v>34</v>
      </c>
      <c r="D72" s="42"/>
    </row>
    <row r="73" spans="1:6" x14ac:dyDescent="0.3">
      <c r="B73" s="9" t="s">
        <v>3</v>
      </c>
      <c r="C73" s="63">
        <f>SUM(C3:C71)</f>
        <v>75466.289999999994</v>
      </c>
      <c r="D73" s="36"/>
    </row>
    <row r="74" spans="1:6" x14ac:dyDescent="0.3">
      <c r="B74" s="2" t="s">
        <v>4</v>
      </c>
    </row>
    <row r="75" spans="1:6" ht="3.75" customHeight="1" x14ac:dyDescent="0.3">
      <c r="C75" s="36"/>
      <c r="D75" s="36"/>
      <c r="E75" s="36"/>
    </row>
    <row r="76" spans="1:6" x14ac:dyDescent="0.3">
      <c r="B76" s="67" t="s">
        <v>128</v>
      </c>
      <c r="C76" s="39" t="s">
        <v>127</v>
      </c>
    </row>
    <row r="77" spans="1:6" x14ac:dyDescent="0.3">
      <c r="A77" s="1">
        <v>70</v>
      </c>
      <c r="B77" s="8" t="s">
        <v>66</v>
      </c>
      <c r="C77" s="64">
        <v>150</v>
      </c>
    </row>
    <row r="78" spans="1:6" x14ac:dyDescent="0.3">
      <c r="A78" s="1">
        <f>+A77+1</f>
        <v>71</v>
      </c>
      <c r="B78" s="8" t="s">
        <v>17</v>
      </c>
      <c r="C78" s="64">
        <v>150</v>
      </c>
    </row>
    <row r="79" spans="1:6" x14ac:dyDescent="0.3">
      <c r="A79" s="1">
        <f t="shared" ref="A79:A81" si="1">+A78+1</f>
        <v>72</v>
      </c>
      <c r="B79" s="8" t="s">
        <v>65</v>
      </c>
      <c r="C79" s="64">
        <v>150</v>
      </c>
    </row>
    <row r="80" spans="1:6" x14ac:dyDescent="0.3">
      <c r="A80" s="1">
        <f t="shared" si="1"/>
        <v>73</v>
      </c>
      <c r="B80" s="8" t="s">
        <v>92</v>
      </c>
      <c r="C80" s="64">
        <v>150</v>
      </c>
    </row>
    <row r="81" spans="1:3" x14ac:dyDescent="0.3">
      <c r="A81" s="1">
        <f t="shared" si="1"/>
        <v>74</v>
      </c>
      <c r="B81" s="8" t="s">
        <v>79</v>
      </c>
      <c r="C81" s="64">
        <v>150</v>
      </c>
    </row>
    <row r="82" spans="1:3" x14ac:dyDescent="0.3">
      <c r="C82" s="24">
        <f>SUM(C77:C81)</f>
        <v>750</v>
      </c>
    </row>
    <row r="83" spans="1:3" ht="4.5" customHeight="1" x14ac:dyDescent="0.3">
      <c r="C83" s="10"/>
    </row>
    <row r="84" spans="1:3" x14ac:dyDescent="0.3">
      <c r="B84" s="67" t="s">
        <v>98</v>
      </c>
      <c r="C84" s="38" t="s">
        <v>126</v>
      </c>
    </row>
    <row r="85" spans="1:3" x14ac:dyDescent="0.3">
      <c r="A85" s="1">
        <v>75</v>
      </c>
      <c r="B85" s="37" t="s">
        <v>116</v>
      </c>
      <c r="C85" s="64">
        <v>9000</v>
      </c>
    </row>
    <row r="86" spans="1:3" x14ac:dyDescent="0.3">
      <c r="A86" s="1">
        <f>+A85+1</f>
        <v>76</v>
      </c>
      <c r="B86" s="37" t="s">
        <v>117</v>
      </c>
      <c r="C86" s="64">
        <v>3995.1450000000004</v>
      </c>
    </row>
    <row r="87" spans="1:3" x14ac:dyDescent="0.3">
      <c r="A87" s="1">
        <f t="shared" ref="A87:A98" si="2">+A86+1</f>
        <v>77</v>
      </c>
      <c r="B87" s="37" t="s">
        <v>119</v>
      </c>
      <c r="C87" s="64">
        <v>2460.2550000000001</v>
      </c>
    </row>
    <row r="88" spans="1:3" x14ac:dyDescent="0.3">
      <c r="A88" s="1">
        <f t="shared" si="2"/>
        <v>78</v>
      </c>
      <c r="B88" s="37" t="s">
        <v>118</v>
      </c>
      <c r="C88" s="64">
        <v>1275.75</v>
      </c>
    </row>
    <row r="89" spans="1:3" x14ac:dyDescent="0.3">
      <c r="A89" s="1">
        <f t="shared" si="2"/>
        <v>79</v>
      </c>
      <c r="B89" s="37" t="s">
        <v>120</v>
      </c>
      <c r="C89" s="64">
        <v>1153.4250000000002</v>
      </c>
    </row>
    <row r="90" spans="1:3" x14ac:dyDescent="0.3">
      <c r="A90" s="1">
        <f t="shared" si="2"/>
        <v>80</v>
      </c>
      <c r="B90" s="37" t="s">
        <v>134</v>
      </c>
      <c r="C90" s="64">
        <v>951.41</v>
      </c>
    </row>
    <row r="91" spans="1:3" x14ac:dyDescent="0.3">
      <c r="A91" s="1">
        <f t="shared" si="2"/>
        <v>81</v>
      </c>
      <c r="B91" s="37" t="s">
        <v>121</v>
      </c>
      <c r="C91" s="64">
        <v>864.60500000000013</v>
      </c>
    </row>
    <row r="92" spans="1:3" x14ac:dyDescent="0.3">
      <c r="A92" s="1">
        <f t="shared" si="2"/>
        <v>82</v>
      </c>
      <c r="B92" s="37" t="s">
        <v>28</v>
      </c>
      <c r="C92" s="64">
        <v>588.7700000000001</v>
      </c>
    </row>
    <row r="93" spans="1:3" x14ac:dyDescent="0.3">
      <c r="A93" s="1">
        <f t="shared" si="2"/>
        <v>83</v>
      </c>
      <c r="B93" s="37" t="s">
        <v>135</v>
      </c>
      <c r="C93" s="64">
        <v>496.48</v>
      </c>
    </row>
    <row r="94" spans="1:3" x14ac:dyDescent="0.3">
      <c r="A94" s="1">
        <f t="shared" si="2"/>
        <v>84</v>
      </c>
      <c r="B94" s="37" t="s">
        <v>122</v>
      </c>
      <c r="C94" s="64">
        <v>330.54</v>
      </c>
    </row>
    <row r="95" spans="1:3" x14ac:dyDescent="0.3">
      <c r="A95" s="1">
        <f t="shared" si="2"/>
        <v>85</v>
      </c>
      <c r="B95" s="37" t="s">
        <v>125</v>
      </c>
      <c r="C95" s="64">
        <v>287.64999999999998</v>
      </c>
    </row>
    <row r="96" spans="1:3" x14ac:dyDescent="0.3">
      <c r="A96" s="1">
        <f t="shared" si="2"/>
        <v>86</v>
      </c>
      <c r="B96" s="37" t="s">
        <v>133</v>
      </c>
      <c r="C96" s="64">
        <v>235.02</v>
      </c>
    </row>
    <row r="97" spans="1:5" x14ac:dyDescent="0.3">
      <c r="A97" s="1">
        <f t="shared" si="2"/>
        <v>87</v>
      </c>
      <c r="B97" s="37" t="s">
        <v>123</v>
      </c>
      <c r="C97" s="64">
        <v>212.31000000000003</v>
      </c>
    </row>
    <row r="98" spans="1:5" x14ac:dyDescent="0.3">
      <c r="A98" s="1">
        <f t="shared" si="2"/>
        <v>88</v>
      </c>
      <c r="B98" s="37" t="s">
        <v>124</v>
      </c>
      <c r="C98" s="64">
        <v>162.73250000000002</v>
      </c>
    </row>
    <row r="99" spans="1:5" x14ac:dyDescent="0.3">
      <c r="C99" s="12">
        <f>SUM(C85:C98)</f>
        <v>22014.092500000002</v>
      </c>
      <c r="D99" s="36"/>
    </row>
    <row r="100" spans="1:5" ht="4.5" customHeight="1" x14ac:dyDescent="0.3">
      <c r="C100" s="36"/>
      <c r="D100" s="36"/>
    </row>
    <row r="101" spans="1:5" x14ac:dyDescent="0.3">
      <c r="B101" s="67" t="s">
        <v>37</v>
      </c>
      <c r="C101" s="14"/>
    </row>
    <row r="102" spans="1:5" x14ac:dyDescent="0.3">
      <c r="B102" s="8" t="s">
        <v>69</v>
      </c>
      <c r="C102" s="50"/>
      <c r="E102" s="51"/>
    </row>
    <row r="103" spans="1:5" ht="4.5" customHeight="1" thickBot="1" x14ac:dyDescent="0.35">
      <c r="B103" s="2"/>
      <c r="C103" s="2"/>
    </row>
    <row r="104" spans="1:5" s="48" customFormat="1" ht="19" thickBot="1" x14ac:dyDescent="0.5">
      <c r="B104" s="49" t="s">
        <v>5</v>
      </c>
      <c r="C104" s="52">
        <f>+C102+C99+C82+C73</f>
        <v>98230.382499999992</v>
      </c>
      <c r="D104" s="65"/>
    </row>
    <row r="105" spans="1:5" ht="13.5" thickBot="1" x14ac:dyDescent="0.35">
      <c r="C105" s="13"/>
    </row>
    <row r="106" spans="1:5" ht="19" thickBot="1" x14ac:dyDescent="0.5">
      <c r="B106" s="49" t="s">
        <v>137</v>
      </c>
      <c r="C106" s="52">
        <v>87735.37</v>
      </c>
    </row>
    <row r="107" spans="1:5" x14ac:dyDescent="0.3">
      <c r="C107" s="15"/>
    </row>
    <row r="108" spans="1:5" x14ac:dyDescent="0.3">
      <c r="C108" s="15"/>
    </row>
    <row r="109" spans="1:5" x14ac:dyDescent="0.3">
      <c r="B109" s="17"/>
      <c r="C109" s="16"/>
    </row>
    <row r="110" spans="1:5" x14ac:dyDescent="0.3">
      <c r="B110" s="59"/>
    </row>
  </sheetData>
  <pageMargins left="0.7" right="0.7" top="0.75" bottom="0.75" header="0.3" footer="0.3"/>
  <pageSetup paperSize="9" fitToHeight="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2"/>
  <sheetViews>
    <sheetView tabSelected="1" topLeftCell="A34" workbookViewId="0">
      <selection activeCell="G38" sqref="G38"/>
    </sheetView>
  </sheetViews>
  <sheetFormatPr defaultColWidth="11.453125" defaultRowHeight="14.5" x14ac:dyDescent="0.35"/>
  <cols>
    <col min="1" max="1" width="38.453125" customWidth="1"/>
    <col min="2" max="2" width="7.453125" hidden="1" customWidth="1"/>
    <col min="3" max="3" width="12.54296875" customWidth="1"/>
    <col min="4" max="4" width="18.81640625" bestFit="1" customWidth="1"/>
    <col min="5" max="5" width="2.26953125" customWidth="1"/>
    <col min="6" max="6" width="0" style="1" hidden="1" customWidth="1"/>
    <col min="7" max="11" width="11.453125" style="1"/>
  </cols>
  <sheetData>
    <row r="1" spans="1:7" ht="24" thickBot="1" x14ac:dyDescent="0.6">
      <c r="A1" s="41" t="s">
        <v>139</v>
      </c>
      <c r="B1" s="41"/>
      <c r="C1" s="41"/>
      <c r="D1" s="41"/>
    </row>
    <row r="2" spans="1:7" x14ac:dyDescent="0.35">
      <c r="B2" s="4" t="s">
        <v>6</v>
      </c>
      <c r="C2" s="5" t="s">
        <v>7</v>
      </c>
      <c r="D2" s="4" t="s">
        <v>8</v>
      </c>
    </row>
    <row r="3" spans="1:7" ht="15.5" x14ac:dyDescent="0.35">
      <c r="A3" s="25" t="s">
        <v>9</v>
      </c>
      <c r="C3" s="18"/>
      <c r="D3" s="19">
        <f>D4+D10</f>
        <v>20800</v>
      </c>
    </row>
    <row r="4" spans="1:7" x14ac:dyDescent="0.35">
      <c r="A4" s="27" t="s">
        <v>32</v>
      </c>
      <c r="B4" s="2"/>
      <c r="C4" s="20"/>
      <c r="D4" s="40">
        <f>SUM(D5:D9)</f>
        <v>16700</v>
      </c>
    </row>
    <row r="5" spans="1:7" x14ac:dyDescent="0.35">
      <c r="A5" s="28" t="s">
        <v>43</v>
      </c>
      <c r="B5" s="29"/>
      <c r="C5" s="30">
        <v>2500</v>
      </c>
      <c r="D5" s="31">
        <f>+C5</f>
        <v>2500</v>
      </c>
    </row>
    <row r="6" spans="1:7" x14ac:dyDescent="0.35">
      <c r="A6" s="28" t="s">
        <v>44</v>
      </c>
      <c r="B6" s="29"/>
      <c r="C6" s="30">
        <v>12000</v>
      </c>
      <c r="D6" s="31">
        <f>+C6</f>
        <v>12000</v>
      </c>
    </row>
    <row r="7" spans="1:7" x14ac:dyDescent="0.35">
      <c r="A7" s="28" t="s">
        <v>33</v>
      </c>
      <c r="B7" s="29"/>
      <c r="C7" s="30">
        <v>1000</v>
      </c>
      <c r="D7" s="31">
        <f>+C7</f>
        <v>1000</v>
      </c>
    </row>
    <row r="8" spans="1:7" x14ac:dyDescent="0.35">
      <c r="A8" s="28" t="s">
        <v>68</v>
      </c>
      <c r="B8" s="29"/>
      <c r="C8" s="30"/>
      <c r="D8" s="31">
        <f>+C8</f>
        <v>0</v>
      </c>
    </row>
    <row r="9" spans="1:7" x14ac:dyDescent="0.35">
      <c r="A9" s="28" t="s">
        <v>31</v>
      </c>
      <c r="B9" s="29"/>
      <c r="C9" s="30">
        <v>1200</v>
      </c>
      <c r="D9" s="31">
        <f>+C9</f>
        <v>1200</v>
      </c>
      <c r="F9" s="1" t="s">
        <v>95</v>
      </c>
    </row>
    <row r="10" spans="1:7" x14ac:dyDescent="0.35">
      <c r="A10" s="27" t="s">
        <v>12</v>
      </c>
      <c r="B10" s="2"/>
      <c r="C10" s="20"/>
      <c r="D10" s="40">
        <f>D11+D12</f>
        <v>4100</v>
      </c>
    </row>
    <row r="11" spans="1:7" x14ac:dyDescent="0.35">
      <c r="A11" s="28" t="s">
        <v>30</v>
      </c>
      <c r="B11" s="29"/>
      <c r="C11" s="30">
        <f>300*12</f>
        <v>3600</v>
      </c>
      <c r="D11" s="31">
        <f>+C11</f>
        <v>3600</v>
      </c>
    </row>
    <row r="12" spans="1:7" x14ac:dyDescent="0.35">
      <c r="A12" s="28" t="s">
        <v>29</v>
      </c>
      <c r="B12" s="29"/>
      <c r="C12" s="30">
        <v>500</v>
      </c>
      <c r="D12" s="31">
        <f>+C12</f>
        <v>500</v>
      </c>
      <c r="F12" s="1" t="s">
        <v>94</v>
      </c>
    </row>
    <row r="13" spans="1:7" x14ac:dyDescent="0.35">
      <c r="A13" s="32"/>
      <c r="B13" s="33"/>
      <c r="C13" s="34"/>
      <c r="D13" s="35"/>
    </row>
    <row r="14" spans="1:7" ht="15.5" x14ac:dyDescent="0.35">
      <c r="A14" s="26" t="s">
        <v>41</v>
      </c>
      <c r="B14" s="6"/>
      <c r="C14" s="7"/>
      <c r="D14" s="19">
        <f>60566.67*1.01</f>
        <v>61172.3367</v>
      </c>
      <c r="F14" s="1" t="s">
        <v>93</v>
      </c>
      <c r="G14" s="1" t="s">
        <v>138</v>
      </c>
    </row>
    <row r="15" spans="1:7" x14ac:dyDescent="0.35">
      <c r="A15" s="27" t="s">
        <v>26</v>
      </c>
      <c r="B15" s="21"/>
      <c r="C15" s="20"/>
      <c r="D15" s="40"/>
    </row>
    <row r="16" spans="1:7" x14ac:dyDescent="0.35">
      <c r="A16" s="27" t="s">
        <v>49</v>
      </c>
      <c r="B16" s="21"/>
      <c r="C16" s="20"/>
      <c r="D16" s="40"/>
    </row>
    <row r="17" spans="1:13" x14ac:dyDescent="0.35">
      <c r="A17" s="32"/>
      <c r="B17" s="33"/>
      <c r="C17" s="34"/>
      <c r="D17" s="35"/>
    </row>
    <row r="18" spans="1:13" ht="15.5" x14ac:dyDescent="0.35">
      <c r="A18" s="26" t="s">
        <v>42</v>
      </c>
      <c r="B18" s="6"/>
      <c r="C18" s="7"/>
      <c r="D18" s="19">
        <f>SUM(D19:D29)</f>
        <v>14900</v>
      </c>
    </row>
    <row r="19" spans="1:13" x14ac:dyDescent="0.35">
      <c r="A19" s="27" t="s">
        <v>10</v>
      </c>
      <c r="B19" s="2"/>
      <c r="C19" s="22"/>
      <c r="D19" s="40">
        <v>0</v>
      </c>
    </row>
    <row r="20" spans="1:13" x14ac:dyDescent="0.35">
      <c r="A20" s="27" t="s">
        <v>11</v>
      </c>
      <c r="B20" s="2"/>
      <c r="C20" s="23">
        <v>600</v>
      </c>
      <c r="D20" s="40">
        <f>+C20</f>
        <v>600</v>
      </c>
    </row>
    <row r="21" spans="1:13" x14ac:dyDescent="0.35">
      <c r="A21" s="60" t="s">
        <v>46</v>
      </c>
      <c r="B21" s="2"/>
      <c r="C21" s="23"/>
      <c r="D21" s="40"/>
    </row>
    <row r="22" spans="1:13" x14ac:dyDescent="0.35">
      <c r="A22" s="60" t="s">
        <v>47</v>
      </c>
      <c r="B22" s="2"/>
      <c r="C22" s="23"/>
      <c r="D22" s="40"/>
    </row>
    <row r="23" spans="1:13" x14ac:dyDescent="0.35">
      <c r="A23" s="1" t="s">
        <v>34</v>
      </c>
      <c r="B23" s="2"/>
      <c r="C23" s="20">
        <v>4000</v>
      </c>
      <c r="D23" s="40">
        <f t="shared" ref="D23:D29" si="0">+C23</f>
        <v>4000</v>
      </c>
      <c r="F23" s="61"/>
    </row>
    <row r="24" spans="1:13" x14ac:dyDescent="0.35">
      <c r="A24" s="1" t="s">
        <v>67</v>
      </c>
      <c r="B24" s="2"/>
      <c r="C24" s="20"/>
      <c r="D24" s="40">
        <f>+C24</f>
        <v>0</v>
      </c>
      <c r="F24" s="61"/>
    </row>
    <row r="25" spans="1:13" x14ac:dyDescent="0.35">
      <c r="A25" s="27" t="s">
        <v>27</v>
      </c>
      <c r="B25" s="2"/>
      <c r="C25" s="20">
        <v>500</v>
      </c>
      <c r="D25" s="40">
        <f t="shared" si="0"/>
        <v>500</v>
      </c>
    </row>
    <row r="26" spans="1:13" x14ac:dyDescent="0.35">
      <c r="A26" s="27" t="s">
        <v>136</v>
      </c>
      <c r="B26" s="2"/>
      <c r="C26" s="20">
        <v>3000</v>
      </c>
      <c r="D26" s="40">
        <f t="shared" si="0"/>
        <v>3000</v>
      </c>
      <c r="F26" s="1" t="s">
        <v>75</v>
      </c>
    </row>
    <row r="27" spans="1:13" x14ac:dyDescent="0.35">
      <c r="A27" s="27" t="s">
        <v>74</v>
      </c>
      <c r="B27" s="2"/>
      <c r="C27" s="20">
        <v>2900</v>
      </c>
      <c r="D27" s="40">
        <f t="shared" si="0"/>
        <v>2900</v>
      </c>
      <c r="F27"/>
    </row>
    <row r="28" spans="1:13" ht="15" customHeight="1" x14ac:dyDescent="0.35">
      <c r="A28" s="27" t="s">
        <v>35</v>
      </c>
      <c r="B28" s="2"/>
      <c r="C28" s="20">
        <v>400</v>
      </c>
      <c r="D28" s="40">
        <f t="shared" si="0"/>
        <v>400</v>
      </c>
    </row>
    <row r="29" spans="1:13" ht="15" customHeight="1" x14ac:dyDescent="0.45">
      <c r="A29" s="27" t="s">
        <v>16</v>
      </c>
      <c r="B29" s="2"/>
      <c r="C29" s="20">
        <v>3500</v>
      </c>
      <c r="D29" s="40">
        <f t="shared" si="0"/>
        <v>3500</v>
      </c>
      <c r="L29" s="43"/>
      <c r="M29" s="43"/>
    </row>
    <row r="30" spans="1:13" x14ac:dyDescent="0.35">
      <c r="A30" s="32"/>
      <c r="B30" s="33"/>
      <c r="C30" s="34"/>
      <c r="D30" s="35"/>
    </row>
    <row r="31" spans="1:13" ht="15.5" x14ac:dyDescent="0.35">
      <c r="A31" s="53" t="s">
        <v>38</v>
      </c>
      <c r="B31" s="54"/>
      <c r="C31" s="55"/>
      <c r="D31" s="56">
        <f>+C32+C33</f>
        <v>0</v>
      </c>
    </row>
    <row r="32" spans="1:13" x14ac:dyDescent="0.35">
      <c r="A32" s="57" t="s">
        <v>39</v>
      </c>
      <c r="B32" s="54">
        <v>1</v>
      </c>
      <c r="C32" s="55"/>
      <c r="D32" s="58"/>
    </row>
    <row r="33" spans="1:6" x14ac:dyDescent="0.35">
      <c r="A33" s="57" t="s">
        <v>40</v>
      </c>
      <c r="B33" s="54">
        <v>1</v>
      </c>
      <c r="C33" s="55"/>
      <c r="D33" s="58"/>
    </row>
    <row r="34" spans="1:6" x14ac:dyDescent="0.35">
      <c r="A34" s="32"/>
      <c r="B34" s="33"/>
      <c r="C34" s="34"/>
      <c r="D34" s="35"/>
    </row>
    <row r="35" spans="1:6" ht="15.5" x14ac:dyDescent="0.35">
      <c r="A35" s="53" t="s">
        <v>76</v>
      </c>
      <c r="B35" s="54"/>
      <c r="C35" s="55"/>
      <c r="D35" s="56">
        <f>+C36</f>
        <v>0</v>
      </c>
    </row>
    <row r="36" spans="1:6" x14ac:dyDescent="0.35">
      <c r="A36" s="57" t="s">
        <v>76</v>
      </c>
      <c r="B36" s="54">
        <v>1</v>
      </c>
      <c r="C36" s="55"/>
      <c r="D36" s="58"/>
    </row>
    <row r="37" spans="1:6" ht="19" thickBot="1" x14ac:dyDescent="0.5">
      <c r="A37" s="32"/>
      <c r="B37" s="33"/>
      <c r="C37" s="34"/>
      <c r="D37" s="35"/>
      <c r="E37" s="43"/>
    </row>
    <row r="38" spans="1:6" ht="19" thickBot="1" x14ac:dyDescent="0.5">
      <c r="A38" s="44" t="s">
        <v>3</v>
      </c>
      <c r="B38" s="45"/>
      <c r="C38" s="45"/>
      <c r="D38" s="46">
        <f>D3+D14+D18+D31+D35</f>
        <v>96872.3367</v>
      </c>
      <c r="F38" s="61"/>
    </row>
    <row r="39" spans="1:6" ht="15" thickBot="1" x14ac:dyDescent="0.4">
      <c r="A39" s="3"/>
    </row>
    <row r="40" spans="1:6" ht="19" thickBot="1" x14ac:dyDescent="0.5">
      <c r="A40" s="44" t="s">
        <v>96</v>
      </c>
      <c r="B40" s="45"/>
      <c r="C40" s="45"/>
      <c r="D40" s="46">
        <v>87343.03</v>
      </c>
    </row>
    <row r="41" spans="1:6" ht="15" thickBot="1" x14ac:dyDescent="0.4">
      <c r="A41" s="2"/>
    </row>
    <row r="42" spans="1:6" ht="19" thickBot="1" x14ac:dyDescent="0.5">
      <c r="A42" s="44" t="s">
        <v>99</v>
      </c>
      <c r="B42" s="45"/>
      <c r="C42" s="45"/>
      <c r="D42" s="46">
        <f>+'Ingressos 2026'!C104</f>
        <v>98230.382499999992</v>
      </c>
    </row>
  </sheetData>
  <pageMargins left="0.7" right="0.7" top="0.75" bottom="0.75" header="0.3" footer="0.3"/>
  <pageSetup paperSize="9" orientation="portrait" horizontalDpi="300" verticalDpi="300" r:id="rId1"/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1B3A91AC2A8A4B8F181EAA8A1B531D" ma:contentTypeVersion="3" ma:contentTypeDescription="Crea un document nou" ma:contentTypeScope="" ma:versionID="c621112db9599c2289fc2741c04721c0">
  <xsd:schema xmlns:xsd="http://www.w3.org/2001/XMLSchema" xmlns:xs="http://www.w3.org/2001/XMLSchema" xmlns:p="http://schemas.microsoft.com/office/2006/metadata/properties" xmlns:ns2="fb719901-3445-46f8-a527-ea420480e422" targetNamespace="http://schemas.microsoft.com/office/2006/metadata/properties" ma:root="true" ma:fieldsID="e2721dcf6112c67d491071d99f33a609" ns2:_="">
    <xsd:import namespace="fb719901-3445-46f8-a527-ea420480e4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719901-3445-46f8-a527-ea420480e4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160762-6022-4F7F-A31C-00C92245EEB0}"/>
</file>

<file path=customXml/itemProps2.xml><?xml version="1.0" encoding="utf-8"?>
<ds:datastoreItem xmlns:ds="http://schemas.openxmlformats.org/officeDocument/2006/customXml" ds:itemID="{398DA23B-B23A-4E56-B123-6F12902C8863}"/>
</file>

<file path=customXml/itemProps3.xml><?xml version="1.0" encoding="utf-8"?>
<ds:datastoreItem xmlns:ds="http://schemas.openxmlformats.org/officeDocument/2006/customXml" ds:itemID="{61C8484D-ED15-40E6-9106-1F24398876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Ingressos 2026</vt:lpstr>
      <vt:lpstr>Despeses 2026</vt:lpstr>
      <vt:lpstr>'Despeses 2026'!Àrea_d'impressió</vt:lpstr>
      <vt:lpstr>'Ingressos 2026'!Àrea_d'impressió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Llorenç Alerm Domenech</dc:creator>
  <cp:lastModifiedBy>JULVE SUERO, BEATRIZ</cp:lastModifiedBy>
  <cp:lastPrinted>2025-09-23T09:26:50Z</cp:lastPrinted>
  <dcterms:created xsi:type="dcterms:W3CDTF">2018-06-04T14:00:45Z</dcterms:created>
  <dcterms:modified xsi:type="dcterms:W3CDTF">2025-09-29T06:30:35Z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0x010100F51B3A91AC2A8A4B8F181EAA8A1B531D</vt:lpwstr>
  </property>
</Properties>
</file>